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405" tabRatio="761" activeTab="0"/>
  </bookViews>
  <sheets>
    <sheet name="換気及び保温等報告書（普通） (二酸化炭素)" sheetId="1" r:id="rId1"/>
    <sheet name="地区長作業用" sheetId="2" r:id="rId2"/>
  </sheets>
  <definedNames>
    <definedName name="_xlnm.Print_Area" localSheetId="0">'換気及び保温等報告書（普通） (二酸化炭素)'!$A$1:$AI$45</definedName>
    <definedName name="照度" localSheetId="0">'換気及び保温等報告書（普通） (二酸化炭素)'!#REF!,'換気及び保温等報告書（普通） (二酸化炭素)'!$AA$3,'換気及び保温等報告書（普通） (二酸化炭素)'!$AD$3,'換気及び保温等報告書（普通） (二酸化炭素)'!$AG$3,'換気及び保温等報告書（普通） (二酸化炭素)'!$F$4,'換気及び保温等報告書（普通） (二酸化炭素)'!$Z$7,'換気及び保温等報告書（普通） (二酸化炭素)'!#REF!</definedName>
    <definedName name="照度">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kawayaku03</author>
  </authors>
  <commentList>
    <comment ref="I20" authorId="0">
      <text>
        <r>
          <rPr>
            <b/>
            <sz val="9"/>
            <rFont val="ＭＳ Ｐゴシック"/>
            <family val="3"/>
          </rPr>
          <t>測定値（0.00）の場合:
このセルに「0.01」と記入し、次のセルで「未満」を選択。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>測定値（0.00）の場合:
このセルに「0.01」と記入し、次のセルで「未満」を選択。</t>
        </r>
      </text>
    </comment>
    <comment ref="I22" authorId="0">
      <text>
        <r>
          <rPr>
            <sz val="9"/>
            <rFont val="ＭＳ Ｐゴシック"/>
            <family val="3"/>
          </rPr>
          <t>▼をクリックして空調の有無について
「有」「無」から選択</t>
        </r>
      </text>
    </comment>
    <comment ref="I23" authorId="0">
      <text>
        <r>
          <rPr>
            <sz val="9"/>
            <rFont val="ＭＳ Ｐゴシック"/>
            <family val="3"/>
          </rPr>
          <t>▼をクリックして該当する空調を選択してください。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▼をクリックして空調の稼働状況を選択してください。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▼をクリックし換気設備について、有「稼働」・有「停止」・無から選択してください。
</t>
        </r>
      </text>
    </comment>
    <comment ref="U25" authorId="0">
      <text>
        <r>
          <rPr>
            <sz val="9"/>
            <rFont val="ＭＳ Ｐゴシック"/>
            <family val="3"/>
          </rPr>
          <t xml:space="preserve">▼をクリックして窓の開閉状況について、開・閉のどちらかを選択してください。
</t>
        </r>
      </text>
    </comment>
    <comment ref="AG25" authorId="0">
      <text>
        <r>
          <rPr>
            <sz val="9"/>
            <rFont val="ＭＳ Ｐゴシック"/>
            <family val="3"/>
          </rPr>
          <t xml:space="preserve">▼をクリックして教室のドアの開閉状況について、開・閉どちらかを選択してください。
</t>
        </r>
      </text>
    </comment>
  </commentList>
</comments>
</file>

<file path=xl/sharedStrings.xml><?xml version="1.0" encoding="utf-8"?>
<sst xmlns="http://schemas.openxmlformats.org/spreadsheetml/2006/main" count="154" uniqueCount="131">
  <si>
    <t>年</t>
  </si>
  <si>
    <t>月</t>
  </si>
  <si>
    <t>時</t>
  </si>
  <si>
    <t>分</t>
  </si>
  <si>
    <t>％</t>
  </si>
  <si>
    <t>スチーム暖房</t>
  </si>
  <si>
    <t>0.10mg／m3 以下であること。（空気調和設備及び機械換気設備を使用した場合）</t>
  </si>
  <si>
    <t>川崎市立</t>
  </si>
  <si>
    <t>学校長様</t>
  </si>
  <si>
    <t>川崎市薬剤師会</t>
  </si>
  <si>
    <t>学校薬剤師</t>
  </si>
  <si>
    <t>　印</t>
  </si>
  <si>
    <t>日</t>
  </si>
  <si>
    <t>棟</t>
  </si>
  <si>
    <t>階</t>
  </si>
  <si>
    <t>外気温度</t>
  </si>
  <si>
    <t>外気湿度</t>
  </si>
  <si>
    <t>その他</t>
  </si>
  <si>
    <t>生徒</t>
  </si>
  <si>
    <t>人</t>
  </si>
  <si>
    <t>職員</t>
  </si>
  <si>
    <t>測定者</t>
  </si>
  <si>
    <t>合計</t>
  </si>
  <si>
    <t>空</t>
  </si>
  <si>
    <t>調</t>
  </si>
  <si>
    <t>状</t>
  </si>
  <si>
    <t>況</t>
  </si>
  <si>
    <t>鉄筋</t>
  </si>
  <si>
    <t>木造</t>
  </si>
  <si>
    <t>有</t>
  </si>
  <si>
    <t>開</t>
  </si>
  <si>
    <t>閉</t>
  </si>
  <si>
    <t>ﾌﾟﾚﾊﾌﾞ</t>
  </si>
  <si>
    <t>℃</t>
  </si>
  <si>
    <t>％</t>
  </si>
  <si>
    <t>（１）</t>
  </si>
  <si>
    <t>（２）</t>
  </si>
  <si>
    <t>（３）</t>
  </si>
  <si>
    <t>（４）</t>
  </si>
  <si>
    <t>（５）</t>
  </si>
  <si>
    <t>m/sec</t>
  </si>
  <si>
    <t>室外排気式石油ファンヒーター</t>
  </si>
  <si>
    <t>室内排気式石油ファンヒーター</t>
  </si>
  <si>
    <t>30％以上、80％以下であることが望ましい。</t>
  </si>
  <si>
    <t>空調の有無</t>
  </si>
  <si>
    <t>空調の種類</t>
  </si>
  <si>
    <t>稼働状況</t>
  </si>
  <si>
    <t>換気設備の状況</t>
  </si>
  <si>
    <t>換気</t>
  </si>
  <si>
    <t>無</t>
  </si>
  <si>
    <t>判定　</t>
  </si>
  <si>
    <r>
      <t>㎎／m</t>
    </r>
    <r>
      <rPr>
        <vertAlign val="superscript"/>
        <sz val="9"/>
        <rFont val="ＭＳ 明朝"/>
        <family val="1"/>
      </rPr>
      <t>3</t>
    </r>
  </si>
  <si>
    <t>測定時在室人数</t>
  </si>
  <si>
    <t xml:space="preserve"> 測定年月日</t>
  </si>
  <si>
    <t>天候</t>
  </si>
  <si>
    <t>日</t>
  </si>
  <si>
    <t>二酸化炭素</t>
  </si>
  <si>
    <t>室内温度</t>
  </si>
  <si>
    <t>室内湿度</t>
  </si>
  <si>
    <t>浮遊粉じん</t>
  </si>
  <si>
    <t>気流</t>
  </si>
  <si>
    <t>温度</t>
  </si>
  <si>
    <t>相対湿度</t>
  </si>
  <si>
    <t>二酸化炭素測定</t>
  </si>
  <si>
    <t>）</t>
  </si>
  <si>
    <t>中間</t>
  </si>
  <si>
    <t>授業</t>
  </si>
  <si>
    <t>（</t>
  </si>
  <si>
    <t>外気　温度・湿度</t>
  </si>
  <si>
    <t>教室名</t>
  </si>
  <si>
    <t>時限目</t>
  </si>
  <si>
    <t>分後</t>
  </si>
  <si>
    <t>測定場所・構造</t>
  </si>
  <si>
    <t>二酸化炭素は、1500ppm(0.15%) 以下であることが望ましい。</t>
  </si>
  <si>
    <t>測定時刻</t>
  </si>
  <si>
    <t>✔</t>
  </si>
  <si>
    <t>基準に適合します。</t>
  </si>
  <si>
    <t>基準に不適です。</t>
  </si>
  <si>
    <t>二酸化炭素が不適です。換気扇は稼働させ、休み時間等に定期的に窓開け換気を実施してください。</t>
  </si>
  <si>
    <t>二酸化炭素が基準上限付近です。換気扇は稼働させ、休み時間等に定期的に窓開け換気を実施してください。</t>
  </si>
  <si>
    <t>　【所見、指導事項】</t>
  </si>
  <si>
    <t>教室の空気環境検査報告書</t>
  </si>
  <si>
    <t>開始後10分間</t>
  </si>
  <si>
    <t>終了前10分間</t>
  </si>
  <si>
    <t>未満</t>
  </si>
  <si>
    <t>エアコン</t>
  </si>
  <si>
    <t>無</t>
  </si>
  <si>
    <t>石油ｽﾄｰﾌﾞ</t>
  </si>
  <si>
    <t>冷房「稼働」</t>
  </si>
  <si>
    <t>冷房「停止」</t>
  </si>
  <si>
    <t>暖房「稼働」</t>
  </si>
  <si>
    <t>暖房「停止」</t>
  </si>
  <si>
    <t>有「稼働」</t>
  </si>
  <si>
    <t>有「停止」</t>
  </si>
  <si>
    <t>窓の開閉状況</t>
  </si>
  <si>
    <t>教室ドアの開閉状況</t>
  </si>
  <si>
    <r>
      <t>0.5m／秒以下であることが望ましい。</t>
    </r>
    <r>
      <rPr>
        <sz val="8"/>
        <rFont val="ＭＳ 明朝"/>
        <family val="1"/>
      </rPr>
      <t>(空気調和設備及び機械換気設備を使用した場合</t>
    </r>
    <r>
      <rPr>
        <sz val="10"/>
        <rFont val="ＭＳ 明朝"/>
        <family val="1"/>
      </rPr>
      <t>)</t>
    </r>
  </si>
  <si>
    <t>(西暦)</t>
  </si>
  <si>
    <t>ppm</t>
  </si>
  <si>
    <t>検査
月日</t>
  </si>
  <si>
    <t>時　刻</t>
  </si>
  <si>
    <t>階</t>
  </si>
  <si>
    <t>年　組</t>
  </si>
  <si>
    <t>在室
人数</t>
  </si>
  <si>
    <t>冷暖房設備</t>
  </si>
  <si>
    <t>冷暖房
検査時
状況</t>
  </si>
  <si>
    <t>換気設備</t>
  </si>
  <si>
    <t>窓開○閉●
状況</t>
  </si>
  <si>
    <t>室　外</t>
  </si>
  <si>
    <t>室　内</t>
  </si>
  <si>
    <t>二酸化炭素</t>
  </si>
  <si>
    <t>塵　埃</t>
  </si>
  <si>
    <t>気　流</t>
  </si>
  <si>
    <t>温　度</t>
  </si>
  <si>
    <t>湿　度</t>
  </si>
  <si>
    <t>測定区分</t>
  </si>
  <si>
    <t>　　℃</t>
  </si>
  <si>
    <t>　　％</t>
  </si>
  <si>
    <t>　</t>
  </si>
  <si>
    <t>㎎/㎥</t>
  </si>
  <si>
    <t>/</t>
  </si>
  <si>
    <t>%</t>
  </si>
  <si>
    <t>:</t>
  </si>
  <si>
    <t>〇</t>
  </si>
  <si>
    <t>●</t>
  </si>
  <si>
    <t>所見</t>
  </si>
  <si>
    <t>　ppm</t>
  </si>
  <si>
    <t>18℃以上、28℃以下であることが望ましい。</t>
  </si>
  <si>
    <t>【検査に関する注意事項】</t>
  </si>
  <si>
    <t>検査は、学校の授業中等に、各階１つの教室等（普通教室、音楽室、図工室、ｺﾝﾋﾟｭﾀｰ室、職員室等児童生徒、職員が通常使用する部屋）を選び、適当な場所１か所の机上高さにおいて検査を行います。</t>
  </si>
  <si>
    <t>川崎市薬剤師会　学校薬剤師執務記録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</si>
</sst>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#,##0.0"/>
    <numFmt numFmtId="183" formatCode="#,##0_ "/>
    <numFmt numFmtId="184" formatCode="#,##0.0_ "/>
    <numFmt numFmtId="185" formatCode="#,##0.000"/>
    <numFmt numFmtId="186" formatCode="#,##0.0_);[Red]\(#,##0.0\)"/>
    <numFmt numFmtId="187" formatCode="0.0_ "/>
    <numFmt numFmtId="188" formatCode="#.##0"/>
    <numFmt numFmtId="189" formatCode="0.00_ "/>
    <numFmt numFmtId="190" formatCode="0.00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0_);[Red]\(0\)"/>
    <numFmt numFmtId="195" formatCode="0.0_);[Red]\(0.0\)"/>
    <numFmt numFmtId="196" formatCode="0.00_);[Red]\(0.00\)"/>
    <numFmt numFmtId="197" formatCode="m/d;@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8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vertical="center" shrinkToFit="1"/>
      <protection/>
    </xf>
    <xf numFmtId="0" fontId="5" fillId="0" borderId="12" xfId="0" applyFont="1" applyFill="1" applyBorder="1" applyAlignment="1" applyProtection="1">
      <alignment vertical="center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 shrinkToFit="1"/>
      <protection/>
    </xf>
    <xf numFmtId="0" fontId="7" fillId="0" borderId="14" xfId="0" applyFont="1" applyFill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187" fontId="4" fillId="0" borderId="11" xfId="0" applyNumberFormat="1" applyFont="1" applyFill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20" fillId="0" borderId="0" xfId="0" applyFont="1" applyBorder="1" applyAlignment="1" applyProtection="1">
      <alignment vertical="center" shrinkToFit="1"/>
      <protection/>
    </xf>
    <xf numFmtId="0" fontId="8" fillId="0" borderId="11" xfId="0" applyFont="1" applyBorder="1" applyAlignment="1" applyProtection="1">
      <alignment vertical="center" shrinkToFit="1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vertical="center" shrinkToFit="1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 shrinkToFit="1"/>
      <protection/>
    </xf>
    <xf numFmtId="0" fontId="4" fillId="0" borderId="11" xfId="0" applyFont="1" applyFill="1" applyBorder="1" applyAlignment="1" applyProtection="1">
      <alignment vertical="center" shrinkToFit="1"/>
      <protection/>
    </xf>
    <xf numFmtId="0" fontId="4" fillId="0" borderId="14" xfId="0" applyFont="1" applyFill="1" applyBorder="1" applyAlignment="1" applyProtection="1">
      <alignment vertical="center" shrinkToFi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8" fillId="0" borderId="12" xfId="0" applyFont="1" applyBorder="1" applyAlignment="1" applyProtection="1">
      <alignment vertical="center" shrinkToFit="1"/>
      <protection/>
    </xf>
    <xf numFmtId="0" fontId="9" fillId="0" borderId="0" xfId="0" applyFont="1" applyAlignment="1" applyProtection="1">
      <alignment/>
      <protection/>
    </xf>
    <xf numFmtId="0" fontId="19" fillId="0" borderId="15" xfId="0" applyFont="1" applyFill="1" applyBorder="1" applyAlignment="1" applyProtection="1">
      <alignment vertical="center" shrinkToFit="1"/>
      <protection locked="0"/>
    </xf>
    <xf numFmtId="195" fontId="21" fillId="0" borderId="16" xfId="0" applyNumberFormat="1" applyFont="1" applyBorder="1" applyAlignment="1">
      <alignment horizontal="center" vertical="center"/>
    </xf>
    <xf numFmtId="195" fontId="21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0" borderId="18" xfId="0" applyNumberFormat="1" applyFont="1" applyBorder="1" applyAlignment="1">
      <alignment horizontal="center"/>
    </xf>
    <xf numFmtId="0" fontId="21" fillId="0" borderId="19" xfId="0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right"/>
    </xf>
    <xf numFmtId="0" fontId="21" fillId="0" borderId="21" xfId="0" applyNumberFormat="1" applyFont="1" applyBorder="1" applyAlignment="1">
      <alignment horizontal="right"/>
    </xf>
    <xf numFmtId="0" fontId="21" fillId="0" borderId="22" xfId="0" applyNumberFormat="1" applyFont="1" applyBorder="1" applyAlignment="1">
      <alignment horizontal="right"/>
    </xf>
    <xf numFmtId="0" fontId="21" fillId="0" borderId="23" xfId="0" applyNumberFormat="1" applyFont="1" applyBorder="1" applyAlignment="1">
      <alignment horizontal="right"/>
    </xf>
    <xf numFmtId="0" fontId="21" fillId="0" borderId="24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right" vertical="center"/>
    </xf>
    <xf numFmtId="0" fontId="21" fillId="0" borderId="10" xfId="0" applyNumberFormat="1" applyFont="1" applyBorder="1" applyAlignment="1">
      <alignment horizontal="right"/>
    </xf>
    <xf numFmtId="0" fontId="21" fillId="0" borderId="2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 wrapText="1"/>
    </xf>
    <xf numFmtId="0" fontId="58" fillId="0" borderId="27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9" xfId="0" applyFont="1" applyBorder="1" applyAlignment="1" applyProtection="1">
      <alignment horizontal="left" vertical="center" shrinkToFit="1"/>
      <protection/>
    </xf>
    <xf numFmtId="0" fontId="7" fillId="0" borderId="30" xfId="0" applyFont="1" applyBorder="1" applyAlignment="1" applyProtection="1">
      <alignment horizontal="left" vertical="center" shrinkToFit="1"/>
      <protection/>
    </xf>
    <xf numFmtId="0" fontId="7" fillId="0" borderId="31" xfId="0" applyFont="1" applyBorder="1" applyAlignment="1" applyProtection="1">
      <alignment horizontal="left" vertical="center" shrinkToFit="1"/>
      <protection/>
    </xf>
    <xf numFmtId="0" fontId="7" fillId="0" borderId="32" xfId="0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horizontal="left" vertical="center" shrinkToFit="1"/>
      <protection/>
    </xf>
    <xf numFmtId="0" fontId="7" fillId="0" borderId="33" xfId="0" applyFont="1" applyBorder="1" applyAlignment="1" applyProtection="1">
      <alignment horizontal="left" vertical="center" shrinkToFit="1"/>
      <protection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7" fillId="0" borderId="32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33" xfId="0" applyFont="1" applyBorder="1" applyAlignment="1" applyProtection="1">
      <alignment vertical="top" wrapText="1"/>
      <protection locked="0"/>
    </xf>
    <xf numFmtId="0" fontId="7" fillId="0" borderId="24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 quotePrefix="1">
      <alignment horizontal="center" vertical="center" shrinkToFit="1"/>
      <protection/>
    </xf>
    <xf numFmtId="0" fontId="9" fillId="0" borderId="33" xfId="0" applyFont="1" applyBorder="1" applyAlignment="1" applyProtection="1">
      <alignment horizontal="center" vertical="center" shrinkToFit="1"/>
      <protection/>
    </xf>
    <xf numFmtId="0" fontId="9" fillId="0" borderId="24" xfId="0" applyFont="1" applyBorder="1" applyAlignment="1" applyProtection="1">
      <alignment horizontal="center" vertical="center" shrinkToFit="1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7" fillId="0" borderId="32" xfId="0" applyFont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 applyProtection="1">
      <alignment horizontal="distributed" vertical="center" shrinkToFit="1"/>
      <protection/>
    </xf>
    <xf numFmtId="0" fontId="7" fillId="0" borderId="33" xfId="0" applyFont="1" applyBorder="1" applyAlignment="1" applyProtection="1">
      <alignment horizontal="distributed" vertical="center" shrinkToFit="1"/>
      <protection/>
    </xf>
    <xf numFmtId="0" fontId="7" fillId="0" borderId="24" xfId="0" applyFont="1" applyBorder="1" applyAlignment="1" applyProtection="1">
      <alignment horizontal="distributed" vertical="center" shrinkToFit="1"/>
      <protection/>
    </xf>
    <xf numFmtId="0" fontId="7" fillId="0" borderId="12" xfId="0" applyFont="1" applyBorder="1" applyAlignment="1" applyProtection="1">
      <alignment horizontal="distributed" vertical="center" shrinkToFit="1"/>
      <protection/>
    </xf>
    <xf numFmtId="0" fontId="7" fillId="0" borderId="10" xfId="0" applyFont="1" applyBorder="1" applyAlignment="1" applyProtection="1">
      <alignment horizontal="distributed" vertical="center" shrinkToFit="1"/>
      <protection/>
    </xf>
    <xf numFmtId="0" fontId="9" fillId="0" borderId="32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33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8" fillId="0" borderId="12" xfId="0" applyFont="1" applyFill="1" applyBorder="1" applyAlignment="1" applyProtection="1">
      <alignment horizontal="right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/>
    </xf>
    <xf numFmtId="0" fontId="16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shrinkToFit="1"/>
      <protection/>
    </xf>
    <xf numFmtId="0" fontId="7" fillId="0" borderId="0" xfId="0" applyFont="1" applyAlignment="1" applyProtection="1">
      <alignment horizontal="distributed" vertical="center" shrinkToFit="1"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49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 quotePrefix="1">
      <alignment horizontal="center" vertical="center" shrinkToFit="1"/>
      <protection/>
    </xf>
    <xf numFmtId="0" fontId="9" fillId="0" borderId="31" xfId="0" applyFont="1" applyBorder="1" applyAlignment="1" applyProtection="1">
      <alignment horizontal="center" vertical="center" shrinkToFit="1"/>
      <protection/>
    </xf>
    <xf numFmtId="0" fontId="7" fillId="0" borderId="29" xfId="0" applyFont="1" applyBorder="1" applyAlignment="1" applyProtection="1">
      <alignment horizontal="distributed" vertical="center" shrinkToFit="1"/>
      <protection/>
    </xf>
    <xf numFmtId="0" fontId="7" fillId="0" borderId="30" xfId="0" applyFont="1" applyBorder="1" applyAlignment="1" applyProtection="1">
      <alignment horizontal="distributed" vertical="center" shrinkToFit="1"/>
      <protection/>
    </xf>
    <xf numFmtId="0" fontId="7" fillId="0" borderId="31" xfId="0" applyFont="1" applyBorder="1" applyAlignment="1" applyProtection="1">
      <alignment horizontal="distributed" vertical="center" shrinkToFit="1"/>
      <protection/>
    </xf>
    <xf numFmtId="0" fontId="7" fillId="0" borderId="29" xfId="0" applyFont="1" applyBorder="1" applyAlignment="1" applyProtection="1">
      <alignment horizontal="center" vertical="center" textRotation="255"/>
      <protection/>
    </xf>
    <xf numFmtId="0" fontId="7" fillId="0" borderId="31" xfId="0" applyFont="1" applyBorder="1" applyAlignment="1" applyProtection="1">
      <alignment horizontal="center" vertical="center" textRotation="255"/>
      <protection/>
    </xf>
    <xf numFmtId="0" fontId="7" fillId="0" borderId="15" xfId="0" applyFont="1" applyBorder="1" applyAlignment="1" applyProtection="1">
      <alignment horizontal="distributed" vertical="center" shrinkToFit="1"/>
      <protection/>
    </xf>
    <xf numFmtId="0" fontId="7" fillId="0" borderId="11" xfId="0" applyFont="1" applyBorder="1" applyAlignment="1" applyProtection="1">
      <alignment horizontal="distributed" vertical="center" shrinkToFit="1"/>
      <protection/>
    </xf>
    <xf numFmtId="0" fontId="7" fillId="0" borderId="14" xfId="0" applyFont="1" applyBorder="1" applyAlignment="1" applyProtection="1">
      <alignment horizontal="distributed" vertical="center" shrinkToFit="1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center" textRotation="255"/>
      <protection/>
    </xf>
    <xf numFmtId="0" fontId="7" fillId="0" borderId="33" xfId="0" applyFont="1" applyBorder="1" applyAlignment="1" applyProtection="1">
      <alignment horizontal="center" vertical="center" textRotation="255"/>
      <protection/>
    </xf>
    <xf numFmtId="0" fontId="7" fillId="0" borderId="24" xfId="0" applyFont="1" applyBorder="1" applyAlignment="1" applyProtection="1">
      <alignment horizontal="center" vertical="center" textRotation="255"/>
      <protection/>
    </xf>
    <xf numFmtId="0" fontId="7" fillId="0" borderId="10" xfId="0" applyFont="1" applyBorder="1" applyAlignment="1" applyProtection="1">
      <alignment horizontal="center" vertical="center" textRotation="255"/>
      <protection/>
    </xf>
    <xf numFmtId="0" fontId="7" fillId="0" borderId="15" xfId="0" applyFont="1" applyBorder="1" applyAlignment="1" applyProtection="1" quotePrefix="1">
      <alignment horizontal="center" vertical="center" shrinkToFit="1"/>
      <protection/>
    </xf>
    <xf numFmtId="0" fontId="7" fillId="0" borderId="14" xfId="0" applyFont="1" applyBorder="1" applyAlignment="1" applyProtection="1" quotePrefix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distributed" vertical="center" shrinkToFit="1"/>
      <protection/>
    </xf>
    <xf numFmtId="0" fontId="7" fillId="0" borderId="11" xfId="0" applyFont="1" applyFill="1" applyBorder="1" applyAlignment="1" applyProtection="1">
      <alignment horizontal="distributed" vertical="center" shrinkToFit="1"/>
      <protection/>
    </xf>
    <xf numFmtId="0" fontId="7" fillId="0" borderId="14" xfId="0" applyFont="1" applyFill="1" applyBorder="1" applyAlignment="1" applyProtection="1">
      <alignment horizontal="distributed" vertical="center" shrinkToFit="1"/>
      <protection/>
    </xf>
    <xf numFmtId="187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87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187" fontId="16" fillId="0" borderId="11" xfId="0" applyNumberFormat="1" applyFont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181" fontId="16" fillId="0" borderId="12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34" xfId="0" applyFont="1" applyFill="1" applyBorder="1" applyAlignment="1" applyProtection="1">
      <alignment vertical="center" wrapText="1"/>
      <protection/>
    </xf>
    <xf numFmtId="0" fontId="12" fillId="0" borderId="35" xfId="0" applyFont="1" applyFill="1" applyBorder="1" applyAlignment="1" applyProtection="1">
      <alignment vertical="center" wrapText="1"/>
      <protection/>
    </xf>
    <xf numFmtId="0" fontId="5" fillId="0" borderId="36" xfId="0" applyFont="1" applyFill="1" applyBorder="1" applyAlignment="1" applyProtection="1">
      <alignment horizontal="center" vertical="center" shrinkToFit="1"/>
      <protection/>
    </xf>
    <xf numFmtId="0" fontId="16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16" fillId="0" borderId="0" xfId="0" applyFont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49" fontId="16" fillId="0" borderId="37" xfId="0" applyNumberFormat="1" applyFont="1" applyBorder="1" applyAlignment="1" applyProtection="1">
      <alignment horizontal="center" vertical="center"/>
      <protection locked="0"/>
    </xf>
    <xf numFmtId="49" fontId="16" fillId="0" borderId="11" xfId="0" applyNumberFormat="1" applyFont="1" applyBorder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16" fillId="0" borderId="39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distributed" vertical="center" shrinkToFit="1"/>
      <protection/>
    </xf>
    <xf numFmtId="0" fontId="7" fillId="0" borderId="40" xfId="0" applyFont="1" applyBorder="1" applyAlignment="1" applyProtection="1">
      <alignment horizontal="distributed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194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94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194" fontId="0" fillId="0" borderId="11" xfId="0" applyNumberForma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189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89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187" fontId="7" fillId="0" borderId="15" xfId="0" applyNumberFormat="1" applyFont="1" applyBorder="1" applyAlignment="1" applyProtection="1">
      <alignment horizontal="center" vertical="center"/>
      <protection/>
    </xf>
    <xf numFmtId="187" fontId="7" fillId="0" borderId="11" xfId="0" applyNumberFormat="1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vertical="center" wrapText="1"/>
      <protection/>
    </xf>
    <xf numFmtId="0" fontId="0" fillId="0" borderId="30" xfId="0" applyBorder="1" applyAlignment="1">
      <alignment vertical="center"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9" fillId="0" borderId="0" xfId="0" applyFont="1" applyAlignment="1">
      <alignment horizontal="center" vertical="top"/>
    </xf>
    <xf numFmtId="0" fontId="16" fillId="0" borderId="15" xfId="0" applyFont="1" applyFill="1" applyBorder="1" applyAlignment="1" applyProtection="1">
      <alignment horizontal="center" vertical="center" shrinkToFit="1"/>
      <protection/>
    </xf>
    <xf numFmtId="0" fontId="16" fillId="0" borderId="11" xfId="0" applyFont="1" applyFill="1" applyBorder="1" applyAlignment="1" applyProtection="1">
      <alignment horizontal="center" vertical="center" shrinkToFit="1"/>
      <protection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/>
    </xf>
    <xf numFmtId="0" fontId="7" fillId="0" borderId="40" xfId="0" applyFont="1" applyBorder="1" applyAlignment="1" applyProtection="1">
      <alignment horizontal="center" vertical="center" shrinkToFit="1"/>
      <protection/>
    </xf>
    <xf numFmtId="0" fontId="21" fillId="0" borderId="41" xfId="0" applyNumberFormat="1" applyFont="1" applyBorder="1" applyAlignment="1">
      <alignment horizontal="center" vertical="center" wrapText="1"/>
    </xf>
    <xf numFmtId="0" fontId="21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42" xfId="0" applyNumberFormat="1" applyFont="1" applyBorder="1" applyAlignment="1" applyProtection="1">
      <alignment horizontal="center" vertical="center"/>
      <protection locked="0"/>
    </xf>
    <xf numFmtId="0" fontId="21" fillId="0" borderId="43" xfId="0" applyNumberFormat="1" applyFont="1" applyBorder="1" applyAlignment="1">
      <alignment horizontal="center" vertical="center"/>
    </xf>
    <xf numFmtId="0" fontId="21" fillId="0" borderId="44" xfId="0" applyNumberFormat="1" applyFont="1" applyBorder="1" applyAlignment="1">
      <alignment horizontal="center" vertical="center"/>
    </xf>
    <xf numFmtId="0" fontId="21" fillId="0" borderId="45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 wrapText="1"/>
    </xf>
    <xf numFmtId="0" fontId="21" fillId="0" borderId="42" xfId="0" applyNumberFormat="1" applyFont="1" applyBorder="1" applyAlignment="1">
      <alignment horizontal="center" vertical="center" wrapText="1"/>
    </xf>
    <xf numFmtId="0" fontId="21" fillId="0" borderId="41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42" xfId="0" applyNumberFormat="1" applyFont="1" applyBorder="1" applyAlignment="1">
      <alignment horizontal="center" vertical="center"/>
    </xf>
    <xf numFmtId="0" fontId="22" fillId="0" borderId="46" xfId="0" applyFont="1" applyBorder="1" applyAlignment="1" applyProtection="1">
      <alignment vertical="center" wrapText="1"/>
      <protection locked="0"/>
    </xf>
    <xf numFmtId="0" fontId="22" fillId="0" borderId="47" xfId="0" applyFont="1" applyBorder="1" applyAlignment="1" applyProtection="1">
      <alignment vertical="center" wrapText="1"/>
      <protection locked="0"/>
    </xf>
    <xf numFmtId="0" fontId="21" fillId="0" borderId="48" xfId="0" applyNumberFormat="1" applyFont="1" applyBorder="1" applyAlignment="1">
      <alignment horizontal="center" vertical="center" wrapText="1"/>
    </xf>
    <xf numFmtId="0" fontId="21" fillId="0" borderId="49" xfId="0" applyNumberFormat="1" applyFont="1" applyBorder="1" applyAlignment="1">
      <alignment horizontal="center" vertical="center" wrapText="1"/>
    </xf>
    <xf numFmtId="0" fontId="21" fillId="0" borderId="50" xfId="0" applyNumberFormat="1" applyFont="1" applyBorder="1" applyAlignment="1">
      <alignment horizontal="center" vertical="center" wrapText="1"/>
    </xf>
    <xf numFmtId="0" fontId="21" fillId="0" borderId="51" xfId="0" applyNumberFormat="1" applyFont="1" applyBorder="1" applyAlignment="1">
      <alignment horizontal="center" vertical="center"/>
    </xf>
    <xf numFmtId="0" fontId="21" fillId="0" borderId="52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21" fillId="0" borderId="53" xfId="0" applyNumberFormat="1" applyFont="1" applyBorder="1" applyAlignment="1">
      <alignment horizontal="center" vertical="center"/>
    </xf>
    <xf numFmtId="0" fontId="21" fillId="0" borderId="54" xfId="0" applyNumberFormat="1" applyFont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21" fillId="0" borderId="55" xfId="0" applyNumberFormat="1" applyFont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59" fillId="0" borderId="12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21" fillId="0" borderId="5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4"/>
  <sheetViews>
    <sheetView tabSelected="1" view="pageBreakPreview" zoomScale="85" zoomScaleNormal="85" zoomScaleSheetLayoutView="85" workbookViewId="0" topLeftCell="A9">
      <selection activeCell="M10" sqref="M10:N10"/>
    </sheetView>
  </sheetViews>
  <sheetFormatPr defaultColWidth="9.00390625" defaultRowHeight="13.5" outlineLevelRow="1" outlineLevelCol="1"/>
  <cols>
    <col min="1" max="7" width="2.50390625" style="1" customWidth="1"/>
    <col min="8" max="8" width="5.125" style="1" customWidth="1"/>
    <col min="9" max="12" width="2.50390625" style="1" customWidth="1"/>
    <col min="13" max="13" width="2.625" style="1" customWidth="1"/>
    <col min="14" max="19" width="2.50390625" style="1" customWidth="1"/>
    <col min="20" max="20" width="3.125" style="1" customWidth="1"/>
    <col min="21" max="26" width="2.50390625" style="1" customWidth="1"/>
    <col min="27" max="27" width="3.25390625" style="1" customWidth="1"/>
    <col min="28" max="32" width="2.50390625" style="1" customWidth="1"/>
    <col min="33" max="33" width="3.00390625" style="1" customWidth="1"/>
    <col min="34" max="35" width="2.625" style="1" customWidth="1"/>
    <col min="36" max="45" width="2.625" style="8" hidden="1" customWidth="1" outlineLevel="1"/>
    <col min="46" max="46" width="2.625" style="8" customWidth="1" collapsed="1"/>
    <col min="47" max="56" width="2.625" style="8" customWidth="1"/>
    <col min="57" max="57" width="3.625" style="8" customWidth="1"/>
    <col min="58" max="60" width="0" style="8" hidden="1" customWidth="1"/>
    <col min="61" max="67" width="9.00390625" style="8" customWidth="1"/>
    <col min="68" max="16384" width="9.00390625" style="1" customWidth="1"/>
  </cols>
  <sheetData>
    <row r="1" ht="19.5" customHeight="1">
      <c r="A1" s="71" t="s">
        <v>130</v>
      </c>
    </row>
    <row r="2" spans="2:38" ht="27" customHeight="1" outlineLevel="1">
      <c r="B2" s="7"/>
      <c r="D2" s="7"/>
      <c r="E2" s="174"/>
      <c r="F2" s="174"/>
      <c r="G2" s="174"/>
      <c r="I2" s="174" t="s">
        <v>81</v>
      </c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25"/>
      <c r="AD2" s="25"/>
      <c r="AE2" s="25"/>
      <c r="AF2" s="25"/>
      <c r="AG2" s="25"/>
      <c r="AH2" s="25"/>
      <c r="AI2" s="20"/>
      <c r="AL2" s="28"/>
    </row>
    <row r="3" spans="21:35" ht="27" customHeight="1" outlineLevel="1">
      <c r="U3" s="78" t="s">
        <v>97</v>
      </c>
      <c r="V3" s="78"/>
      <c r="W3" s="78"/>
      <c r="X3" s="121"/>
      <c r="Y3" s="121"/>
      <c r="Z3" s="121"/>
      <c r="AA3" s="121"/>
      <c r="AB3" s="121"/>
      <c r="AC3" s="22" t="s">
        <v>0</v>
      </c>
      <c r="AD3" s="121"/>
      <c r="AE3" s="121"/>
      <c r="AF3" s="22" t="s">
        <v>1</v>
      </c>
      <c r="AG3" s="121"/>
      <c r="AH3" s="121"/>
      <c r="AI3" s="22" t="s">
        <v>12</v>
      </c>
    </row>
    <row r="4" spans="2:28" ht="13.5" customHeight="1" outlineLevel="1">
      <c r="B4" s="177" t="s">
        <v>7</v>
      </c>
      <c r="C4" s="177"/>
      <c r="D4" s="177"/>
      <c r="E4" s="177"/>
      <c r="F4" s="178"/>
      <c r="G4" s="178"/>
      <c r="H4" s="178"/>
      <c r="I4" s="178"/>
      <c r="J4" s="178"/>
      <c r="K4" s="178"/>
      <c r="L4" s="178"/>
      <c r="M4" s="178"/>
      <c r="N4" s="177" t="s">
        <v>8</v>
      </c>
      <c r="O4" s="177"/>
      <c r="P4" s="177"/>
      <c r="Q4" s="177"/>
      <c r="X4" s="216"/>
      <c r="Y4" s="216"/>
      <c r="Z4" s="216"/>
      <c r="AA4" s="216"/>
      <c r="AB4" s="216"/>
    </row>
    <row r="5" spans="2:35" ht="14.25" customHeight="1" outlineLevel="1">
      <c r="B5" s="177"/>
      <c r="C5" s="177"/>
      <c r="D5" s="177"/>
      <c r="E5" s="177"/>
      <c r="F5" s="178"/>
      <c r="G5" s="178"/>
      <c r="H5" s="178"/>
      <c r="I5" s="178"/>
      <c r="J5" s="178"/>
      <c r="K5" s="178"/>
      <c r="L5" s="178"/>
      <c r="M5" s="178"/>
      <c r="N5" s="177"/>
      <c r="O5" s="177"/>
      <c r="P5" s="177"/>
      <c r="Q5" s="177"/>
      <c r="V5" s="2"/>
      <c r="W5" s="2"/>
      <c r="X5" s="123" t="s">
        <v>9</v>
      </c>
      <c r="Y5" s="123"/>
      <c r="Z5" s="123"/>
      <c r="AA5" s="123"/>
      <c r="AB5" s="123"/>
      <c r="AC5" s="123"/>
      <c r="AD5" s="123"/>
      <c r="AE5" s="123"/>
      <c r="AF5" s="123"/>
      <c r="AG5" s="123"/>
      <c r="AH5" s="2"/>
      <c r="AI5" s="2"/>
    </row>
    <row r="6" ht="14.25" outlineLevel="1"/>
    <row r="7" spans="19:35" ht="13.5" customHeight="1" outlineLevel="1">
      <c r="S7" s="111" t="s">
        <v>10</v>
      </c>
      <c r="T7" s="111"/>
      <c r="U7" s="111"/>
      <c r="V7" s="111"/>
      <c r="W7" s="111"/>
      <c r="X7" s="111"/>
      <c r="Z7" s="124"/>
      <c r="AA7" s="124"/>
      <c r="AB7" s="124"/>
      <c r="AC7" s="124"/>
      <c r="AD7" s="124"/>
      <c r="AE7" s="124"/>
      <c r="AF7" s="124"/>
      <c r="AG7" s="124"/>
      <c r="AH7" s="122" t="s">
        <v>11</v>
      </c>
      <c r="AI7" s="122"/>
    </row>
    <row r="8" spans="19:35" ht="13.5" customHeight="1" outlineLevel="1">
      <c r="S8" s="111"/>
      <c r="T8" s="111"/>
      <c r="U8" s="111"/>
      <c r="V8" s="111"/>
      <c r="W8" s="111"/>
      <c r="X8" s="111"/>
      <c r="Z8" s="125"/>
      <c r="AA8" s="125"/>
      <c r="AB8" s="125"/>
      <c r="AC8" s="125"/>
      <c r="AD8" s="125"/>
      <c r="AE8" s="125"/>
      <c r="AF8" s="125"/>
      <c r="AG8" s="125"/>
      <c r="AH8" s="122"/>
      <c r="AI8" s="122"/>
    </row>
    <row r="9" spans="21:35" ht="22.5" customHeight="1" outlineLevel="1">
      <c r="U9" s="10"/>
      <c r="V9" s="10"/>
      <c r="W9" s="10"/>
      <c r="X9" s="10"/>
      <c r="Y9" s="21"/>
      <c r="Z9" s="11"/>
      <c r="AA9" s="11"/>
      <c r="AB9" s="11"/>
      <c r="AC9" s="11"/>
      <c r="AD9" s="11"/>
      <c r="AE9" s="11"/>
      <c r="AF9" s="11"/>
      <c r="AG9" s="11"/>
      <c r="AH9" s="10"/>
      <c r="AI9" s="10"/>
    </row>
    <row r="10" spans="1:35" ht="36" customHeight="1" outlineLevel="1">
      <c r="A10" s="146" t="s">
        <v>53</v>
      </c>
      <c r="B10" s="147"/>
      <c r="C10" s="147"/>
      <c r="D10" s="147"/>
      <c r="E10" s="147"/>
      <c r="F10" s="148"/>
      <c r="G10" s="217">
        <f>X3</f>
        <v>0</v>
      </c>
      <c r="H10" s="218"/>
      <c r="I10" s="218"/>
      <c r="J10" s="218"/>
      <c r="K10" s="218"/>
      <c r="L10" s="23" t="s">
        <v>0</v>
      </c>
      <c r="M10" s="112"/>
      <c r="N10" s="112"/>
      <c r="O10" s="23" t="s">
        <v>1</v>
      </c>
      <c r="P10" s="112"/>
      <c r="Q10" s="112"/>
      <c r="R10" s="24" t="s">
        <v>55</v>
      </c>
      <c r="S10" s="175" t="s">
        <v>74</v>
      </c>
      <c r="T10" s="176"/>
      <c r="U10" s="176"/>
      <c r="V10" s="176"/>
      <c r="W10" s="176"/>
      <c r="X10" s="112"/>
      <c r="Y10" s="112"/>
      <c r="Z10" s="16" t="s">
        <v>2</v>
      </c>
      <c r="AA10" s="126"/>
      <c r="AB10" s="126"/>
      <c r="AC10" s="24" t="s">
        <v>3</v>
      </c>
      <c r="AD10" s="116" t="s">
        <v>54</v>
      </c>
      <c r="AE10" s="116"/>
      <c r="AF10" s="116"/>
      <c r="AG10" s="112"/>
      <c r="AH10" s="112"/>
      <c r="AI10" s="113"/>
    </row>
    <row r="11" spans="1:60" ht="36" customHeight="1" outlineLevel="1">
      <c r="A11" s="165" t="s">
        <v>63</v>
      </c>
      <c r="B11" s="118"/>
      <c r="C11" s="118"/>
      <c r="D11" s="118"/>
      <c r="E11" s="118"/>
      <c r="F11" s="166"/>
      <c r="G11" s="164"/>
      <c r="H11" s="117"/>
      <c r="I11" s="118" t="s">
        <v>70</v>
      </c>
      <c r="J11" s="118"/>
      <c r="K11" s="163"/>
      <c r="L11" s="117"/>
      <c r="M11" s="117"/>
      <c r="N11" s="157" t="s">
        <v>71</v>
      </c>
      <c r="O11" s="158"/>
      <c r="P11" s="17" t="s">
        <v>67</v>
      </c>
      <c r="Q11" s="118" t="s">
        <v>66</v>
      </c>
      <c r="R11" s="163"/>
      <c r="S11" s="119"/>
      <c r="T11" s="119"/>
      <c r="U11" s="118" t="s">
        <v>82</v>
      </c>
      <c r="V11" s="118"/>
      <c r="W11" s="118"/>
      <c r="X11" s="118"/>
      <c r="Y11" s="119"/>
      <c r="Z11" s="119"/>
      <c r="AA11" s="118" t="s">
        <v>65</v>
      </c>
      <c r="AB11" s="118"/>
      <c r="AC11" s="119"/>
      <c r="AD11" s="119"/>
      <c r="AE11" s="118" t="s">
        <v>83</v>
      </c>
      <c r="AF11" s="118"/>
      <c r="AG11" s="118"/>
      <c r="AH11" s="118"/>
      <c r="AI11" s="18" t="s">
        <v>64</v>
      </c>
      <c r="BF11" s="8" t="str">
        <f>IF(NOT(S11=""),U11,BG11)</f>
        <v>選択して</v>
      </c>
      <c r="BG11" s="8" t="str">
        <f>IF(NOT(Y11=""),AA11,BH11)</f>
        <v>選択して</v>
      </c>
      <c r="BH11" s="8" t="str">
        <f>IF(NOT(AC11=""),AE11,"選択して")</f>
        <v>選択して</v>
      </c>
    </row>
    <row r="12" spans="1:35" ht="27.75" customHeight="1" outlineLevel="1">
      <c r="A12" s="137" t="s">
        <v>72</v>
      </c>
      <c r="B12" s="138"/>
      <c r="C12" s="138"/>
      <c r="D12" s="138"/>
      <c r="E12" s="138"/>
      <c r="F12" s="139"/>
      <c r="G12" s="49"/>
      <c r="H12" s="26" t="s">
        <v>13</v>
      </c>
      <c r="I12" s="173"/>
      <c r="J12" s="112"/>
      <c r="K12" s="15" t="s">
        <v>14</v>
      </c>
      <c r="L12" s="170" t="s">
        <v>69</v>
      </c>
      <c r="M12" s="171"/>
      <c r="N12" s="172"/>
      <c r="O12" s="181"/>
      <c r="P12" s="182"/>
      <c r="Q12" s="182"/>
      <c r="R12" s="182"/>
      <c r="S12" s="183"/>
      <c r="T12" s="114"/>
      <c r="U12" s="115"/>
      <c r="V12" s="179" t="s">
        <v>27</v>
      </c>
      <c r="W12" s="180"/>
      <c r="X12" s="114"/>
      <c r="Y12" s="115"/>
      <c r="Z12" s="161" t="s">
        <v>32</v>
      </c>
      <c r="AA12" s="162"/>
      <c r="AB12" s="114"/>
      <c r="AC12" s="115"/>
      <c r="AD12" s="191" t="s">
        <v>28</v>
      </c>
      <c r="AE12" s="192"/>
      <c r="AF12" s="114"/>
      <c r="AG12" s="115"/>
      <c r="AH12" s="152" t="s">
        <v>17</v>
      </c>
      <c r="AI12" s="153"/>
    </row>
    <row r="13" spans="1:35" ht="27.75" customHeight="1" outlineLevel="1">
      <c r="A13" s="193" t="s">
        <v>52</v>
      </c>
      <c r="B13" s="194"/>
      <c r="C13" s="194"/>
      <c r="D13" s="194"/>
      <c r="E13" s="194"/>
      <c r="F13" s="195"/>
      <c r="G13" s="13"/>
      <c r="H13" s="168" t="s">
        <v>18</v>
      </c>
      <c r="I13" s="168"/>
      <c r="J13" s="168"/>
      <c r="K13" s="168"/>
      <c r="L13" s="169"/>
      <c r="M13" s="169"/>
      <c r="N13" s="14" t="s">
        <v>19</v>
      </c>
      <c r="O13" s="167" t="s">
        <v>20</v>
      </c>
      <c r="P13" s="168"/>
      <c r="Q13" s="168"/>
      <c r="R13" s="169"/>
      <c r="S13" s="169"/>
      <c r="T13" s="3" t="s">
        <v>19</v>
      </c>
      <c r="U13" s="159" t="s">
        <v>21</v>
      </c>
      <c r="V13" s="160"/>
      <c r="W13" s="160"/>
      <c r="X13" s="160"/>
      <c r="Y13" s="169"/>
      <c r="Z13" s="169"/>
      <c r="AA13" s="5" t="s">
        <v>19</v>
      </c>
      <c r="AB13" s="159" t="s">
        <v>22</v>
      </c>
      <c r="AC13" s="160"/>
      <c r="AD13" s="160"/>
      <c r="AE13" s="160"/>
      <c r="AF13" s="160"/>
      <c r="AG13" s="154">
        <f>SUM(L13+R13+Y13)</f>
        <v>0</v>
      </c>
      <c r="AH13" s="154"/>
      <c r="AI13" s="3" t="s">
        <v>19</v>
      </c>
    </row>
    <row r="14" spans="1:35" ht="27.75" customHeight="1" outlineLevel="1">
      <c r="A14" s="207" t="s">
        <v>68</v>
      </c>
      <c r="B14" s="208"/>
      <c r="C14" s="208"/>
      <c r="D14" s="208"/>
      <c r="E14" s="208"/>
      <c r="F14" s="209"/>
      <c r="G14" s="12"/>
      <c r="H14" s="12"/>
      <c r="I14" s="12"/>
      <c r="J14" s="155" t="s">
        <v>15</v>
      </c>
      <c r="K14" s="155"/>
      <c r="L14" s="155"/>
      <c r="M14" s="155"/>
      <c r="N14" s="155"/>
      <c r="O14" s="155"/>
      <c r="P14" s="155"/>
      <c r="Q14" s="155"/>
      <c r="R14" s="151"/>
      <c r="S14" s="151"/>
      <c r="T14" s="151"/>
      <c r="U14" s="155" t="s">
        <v>33</v>
      </c>
      <c r="V14" s="156"/>
      <c r="W14" s="210" t="s">
        <v>16</v>
      </c>
      <c r="X14" s="211"/>
      <c r="Y14" s="211"/>
      <c r="Z14" s="211"/>
      <c r="AA14" s="211"/>
      <c r="AB14" s="211"/>
      <c r="AC14" s="211"/>
      <c r="AD14" s="211"/>
      <c r="AE14" s="151"/>
      <c r="AF14" s="151"/>
      <c r="AG14" s="151"/>
      <c r="AH14" s="155" t="s">
        <v>34</v>
      </c>
      <c r="AI14" s="156"/>
    </row>
    <row r="15" spans="1:36" ht="7.5" customHeight="1" outlineLevel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6"/>
      <c r="O15" s="6"/>
      <c r="P15" s="6"/>
      <c r="Q15" s="5"/>
      <c r="R15" s="5"/>
      <c r="S15" s="5"/>
      <c r="T15" s="5"/>
      <c r="U15" s="5"/>
      <c r="V15" s="5"/>
      <c r="W15" s="6"/>
      <c r="X15" s="6"/>
      <c r="Y15" s="6"/>
      <c r="Z15" s="6"/>
      <c r="AA15" s="5"/>
      <c r="AB15" s="5"/>
      <c r="AC15" s="4"/>
      <c r="AD15" s="4"/>
      <c r="AE15" s="4"/>
      <c r="AF15" s="4"/>
      <c r="AG15" s="4"/>
      <c r="AH15" s="4"/>
      <c r="AI15" s="4"/>
      <c r="AJ15" s="41"/>
    </row>
    <row r="16" spans="1:43" ht="20.25" customHeight="1" outlineLevel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6"/>
      <c r="O16" s="6"/>
      <c r="P16" s="6"/>
      <c r="Q16" s="5"/>
      <c r="R16" s="5"/>
      <c r="S16" s="184" t="s">
        <v>50</v>
      </c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41"/>
      <c r="AQ16" s="42"/>
    </row>
    <row r="17" spans="1:35" ht="27.75" customHeight="1" outlineLevel="1">
      <c r="A17" s="144" t="s">
        <v>35</v>
      </c>
      <c r="B17" s="145"/>
      <c r="C17" s="134" t="s">
        <v>56</v>
      </c>
      <c r="D17" s="135"/>
      <c r="E17" s="135"/>
      <c r="F17" s="135"/>
      <c r="G17" s="135"/>
      <c r="H17" s="136"/>
      <c r="I17" s="198"/>
      <c r="J17" s="199"/>
      <c r="K17" s="199"/>
      <c r="L17" s="199"/>
      <c r="M17" s="199"/>
      <c r="N17" s="200"/>
      <c r="O17" s="200"/>
      <c r="P17" s="196" t="s">
        <v>98</v>
      </c>
      <c r="Q17" s="196"/>
      <c r="R17" s="197"/>
      <c r="S17" s="81" t="str">
        <f>IF(I17&lt;=1500,"適合","不適合")</f>
        <v>適合</v>
      </c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3"/>
    </row>
    <row r="18" spans="1:35" ht="27.75" customHeight="1" outlineLevel="1">
      <c r="A18" s="144" t="s">
        <v>36</v>
      </c>
      <c r="B18" s="145"/>
      <c r="C18" s="134" t="s">
        <v>57</v>
      </c>
      <c r="D18" s="135"/>
      <c r="E18" s="135"/>
      <c r="F18" s="135"/>
      <c r="G18" s="135"/>
      <c r="H18" s="136"/>
      <c r="I18" s="149"/>
      <c r="J18" s="150"/>
      <c r="K18" s="150"/>
      <c r="L18" s="150"/>
      <c r="M18" s="150"/>
      <c r="N18" s="27"/>
      <c r="O18" s="27"/>
      <c r="P18" s="79" t="s">
        <v>33</v>
      </c>
      <c r="Q18" s="79"/>
      <c r="R18" s="80"/>
      <c r="S18" s="81" t="str">
        <f>IF(AND(I18&gt;=18,I18&lt;=28),"適合","不適合")</f>
        <v>不適合</v>
      </c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3"/>
    </row>
    <row r="19" spans="1:35" ht="27.75" customHeight="1" outlineLevel="1">
      <c r="A19" s="144" t="s">
        <v>37</v>
      </c>
      <c r="B19" s="145"/>
      <c r="C19" s="134" t="s">
        <v>58</v>
      </c>
      <c r="D19" s="135"/>
      <c r="E19" s="135"/>
      <c r="F19" s="135"/>
      <c r="G19" s="135"/>
      <c r="H19" s="136"/>
      <c r="I19" s="149"/>
      <c r="J19" s="150"/>
      <c r="K19" s="150"/>
      <c r="L19" s="150"/>
      <c r="M19" s="150"/>
      <c r="N19" s="27"/>
      <c r="O19" s="27"/>
      <c r="P19" s="79" t="s">
        <v>4</v>
      </c>
      <c r="Q19" s="79"/>
      <c r="R19" s="80"/>
      <c r="S19" s="81" t="str">
        <f>IF(AND(I19&gt;=30,I19&lt;=80),"適合","不適合")</f>
        <v>不適合</v>
      </c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3"/>
    </row>
    <row r="20" spans="1:35" ht="27.75" customHeight="1" outlineLevel="1">
      <c r="A20" s="144" t="s">
        <v>38</v>
      </c>
      <c r="B20" s="145"/>
      <c r="C20" s="134" t="s">
        <v>59</v>
      </c>
      <c r="D20" s="135"/>
      <c r="E20" s="135"/>
      <c r="F20" s="135"/>
      <c r="G20" s="135"/>
      <c r="H20" s="136"/>
      <c r="I20" s="205"/>
      <c r="J20" s="206"/>
      <c r="K20" s="206"/>
      <c r="L20" s="206"/>
      <c r="M20" s="206"/>
      <c r="N20" s="204"/>
      <c r="O20" s="204"/>
      <c r="P20" s="79" t="s">
        <v>51</v>
      </c>
      <c r="Q20" s="79"/>
      <c r="R20" s="80"/>
      <c r="S20" s="81" t="str">
        <f>IF(I20&lt;=0.104,"適合","不適合")</f>
        <v>適合</v>
      </c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</row>
    <row r="21" spans="1:48" ht="27.75" customHeight="1" outlineLevel="1">
      <c r="A21" s="144" t="s">
        <v>39</v>
      </c>
      <c r="B21" s="145"/>
      <c r="C21" s="134" t="s">
        <v>60</v>
      </c>
      <c r="D21" s="135"/>
      <c r="E21" s="135"/>
      <c r="F21" s="135"/>
      <c r="G21" s="135"/>
      <c r="H21" s="136"/>
      <c r="I21" s="205"/>
      <c r="J21" s="206"/>
      <c r="K21" s="206"/>
      <c r="L21" s="206"/>
      <c r="M21" s="206"/>
      <c r="N21" s="204"/>
      <c r="O21" s="204"/>
      <c r="P21" s="79" t="s">
        <v>40</v>
      </c>
      <c r="Q21" s="79"/>
      <c r="R21" s="80"/>
      <c r="S21" s="81" t="str">
        <f>IF(I21&lt;=0.504,"適合","不適合")</f>
        <v>適合</v>
      </c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3"/>
      <c r="AL21" s="43" t="s">
        <v>84</v>
      </c>
      <c r="AV21" s="48"/>
    </row>
    <row r="22" spans="1:46" ht="27.75" customHeight="1" outlineLevel="1">
      <c r="A22" s="132" t="s">
        <v>23</v>
      </c>
      <c r="B22" s="133"/>
      <c r="C22" s="134" t="s">
        <v>44</v>
      </c>
      <c r="D22" s="135"/>
      <c r="E22" s="135"/>
      <c r="F22" s="135"/>
      <c r="G22" s="135"/>
      <c r="H22" s="136"/>
      <c r="I22" s="190"/>
      <c r="J22" s="190"/>
      <c r="K22" s="190"/>
      <c r="L22" s="190"/>
      <c r="M22" s="190"/>
      <c r="N22" s="31"/>
      <c r="O22" s="32"/>
      <c r="P22" s="32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  <c r="AB22" s="34"/>
      <c r="AC22" s="34"/>
      <c r="AD22" s="34"/>
      <c r="AE22" s="34"/>
      <c r="AF22" s="34"/>
      <c r="AG22" s="34"/>
      <c r="AH22" s="34"/>
      <c r="AI22" s="35"/>
      <c r="AL22" s="44" t="s">
        <v>75</v>
      </c>
      <c r="AT22" s="45"/>
    </row>
    <row r="23" spans="1:35" ht="22.5" customHeight="1" outlineLevel="1">
      <c r="A23" s="140" t="s">
        <v>24</v>
      </c>
      <c r="B23" s="141"/>
      <c r="C23" s="146" t="s">
        <v>45</v>
      </c>
      <c r="D23" s="147"/>
      <c r="E23" s="147"/>
      <c r="F23" s="147"/>
      <c r="G23" s="147"/>
      <c r="H23" s="148"/>
      <c r="I23" s="201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37"/>
      <c r="AC23" s="37"/>
      <c r="AD23" s="37"/>
      <c r="AE23" s="37"/>
      <c r="AF23" s="37"/>
      <c r="AG23" s="37"/>
      <c r="AH23" s="37"/>
      <c r="AI23" s="38"/>
    </row>
    <row r="24" spans="1:46" ht="22.5" customHeight="1" outlineLevel="1">
      <c r="A24" s="140" t="s">
        <v>25</v>
      </c>
      <c r="B24" s="141"/>
      <c r="C24" s="134" t="s">
        <v>46</v>
      </c>
      <c r="D24" s="135"/>
      <c r="E24" s="135"/>
      <c r="F24" s="135"/>
      <c r="G24" s="135"/>
      <c r="H24" s="136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47"/>
      <c r="Y24" s="47"/>
      <c r="Z24" s="47"/>
      <c r="AA24" s="47"/>
      <c r="AB24" s="31"/>
      <c r="AC24" s="31"/>
      <c r="AD24" s="31"/>
      <c r="AE24" s="31"/>
      <c r="AF24" s="31"/>
      <c r="AG24" s="31"/>
      <c r="AH24" s="31"/>
      <c r="AI24" s="36"/>
      <c r="AL24" s="46" t="s">
        <v>85</v>
      </c>
      <c r="AM24" s="10"/>
      <c r="AN24" s="10"/>
      <c r="AO24" s="10" t="s">
        <v>29</v>
      </c>
      <c r="AP24" s="10"/>
      <c r="AQ24" s="10" t="s">
        <v>88</v>
      </c>
      <c r="AR24" s="10"/>
      <c r="AS24" s="10"/>
      <c r="AT24" s="10"/>
    </row>
    <row r="25" spans="1:46" ht="22.5" customHeight="1" outlineLevel="1">
      <c r="A25" s="142" t="s">
        <v>26</v>
      </c>
      <c r="B25" s="143"/>
      <c r="C25" s="134" t="s">
        <v>47</v>
      </c>
      <c r="D25" s="135"/>
      <c r="E25" s="135"/>
      <c r="F25" s="135"/>
      <c r="G25" s="135"/>
      <c r="H25" s="136"/>
      <c r="I25" s="186"/>
      <c r="J25" s="187"/>
      <c r="K25" s="187"/>
      <c r="L25" s="187"/>
      <c r="M25" s="187"/>
      <c r="N25" s="187"/>
      <c r="O25" s="188" t="s">
        <v>94</v>
      </c>
      <c r="P25" s="188"/>
      <c r="Q25" s="188"/>
      <c r="R25" s="188"/>
      <c r="S25" s="188"/>
      <c r="T25" s="189"/>
      <c r="U25" s="186"/>
      <c r="V25" s="187"/>
      <c r="W25" s="187"/>
      <c r="X25" s="220"/>
      <c r="Y25" s="221" t="s">
        <v>95</v>
      </c>
      <c r="Z25" s="221"/>
      <c r="AA25" s="221"/>
      <c r="AB25" s="221"/>
      <c r="AC25" s="221"/>
      <c r="AD25" s="221"/>
      <c r="AE25" s="221"/>
      <c r="AF25" s="222"/>
      <c r="AG25" s="219"/>
      <c r="AH25" s="220"/>
      <c r="AI25" s="220"/>
      <c r="AL25" s="10" t="s">
        <v>41</v>
      </c>
      <c r="AO25" s="8" t="s">
        <v>86</v>
      </c>
      <c r="AQ25" s="10" t="s">
        <v>89</v>
      </c>
      <c r="AR25" s="10"/>
      <c r="AS25" s="10"/>
      <c r="AT25" s="10"/>
    </row>
    <row r="26" spans="1:46" ht="10.5" customHeight="1" outlineLevel="1">
      <c r="A26" s="127" t="s">
        <v>35</v>
      </c>
      <c r="B26" s="128"/>
      <c r="C26" s="129" t="s">
        <v>48</v>
      </c>
      <c r="D26" s="130"/>
      <c r="E26" s="130"/>
      <c r="F26" s="130"/>
      <c r="G26" s="130"/>
      <c r="H26" s="131"/>
      <c r="I26" s="109" t="s">
        <v>73</v>
      </c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10"/>
      <c r="AL26" s="10" t="s">
        <v>42</v>
      </c>
      <c r="AQ26" s="10" t="s">
        <v>90</v>
      </c>
      <c r="AR26" s="10"/>
      <c r="AS26" s="10"/>
      <c r="AT26" s="10"/>
    </row>
    <row r="27" spans="1:46" ht="10.5" customHeight="1" outlineLevel="1">
      <c r="A27" s="120"/>
      <c r="B27" s="94"/>
      <c r="C27" s="97"/>
      <c r="D27" s="98"/>
      <c r="E27" s="98"/>
      <c r="F27" s="98"/>
      <c r="G27" s="98"/>
      <c r="H27" s="9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10"/>
      <c r="AL27" s="10" t="s">
        <v>5</v>
      </c>
      <c r="AQ27" s="10" t="s">
        <v>91</v>
      </c>
      <c r="AR27" s="10"/>
      <c r="AS27" s="10"/>
      <c r="AT27" s="10"/>
    </row>
    <row r="28" spans="1:38" ht="10.5" customHeight="1" outlineLevel="1">
      <c r="A28" s="93" t="s">
        <v>36</v>
      </c>
      <c r="B28" s="94"/>
      <c r="C28" s="97" t="s">
        <v>61</v>
      </c>
      <c r="D28" s="98"/>
      <c r="E28" s="98"/>
      <c r="F28" s="98"/>
      <c r="G28" s="98"/>
      <c r="H28" s="99"/>
      <c r="I28" s="109" t="s">
        <v>127</v>
      </c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10"/>
      <c r="AL28" s="10" t="s">
        <v>87</v>
      </c>
    </row>
    <row r="29" spans="1:45" ht="10.5" customHeight="1" outlineLevel="1">
      <c r="A29" s="120"/>
      <c r="B29" s="94"/>
      <c r="C29" s="97"/>
      <c r="D29" s="98"/>
      <c r="E29" s="98"/>
      <c r="F29" s="98"/>
      <c r="G29" s="98"/>
      <c r="H29" s="9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10"/>
      <c r="AL29" s="8" t="s">
        <v>17</v>
      </c>
      <c r="AQ29" s="30" t="s">
        <v>92</v>
      </c>
      <c r="AR29" s="30"/>
      <c r="AS29" s="29" t="s">
        <v>30</v>
      </c>
    </row>
    <row r="30" spans="1:45" ht="10.5" customHeight="1" outlineLevel="1">
      <c r="A30" s="93" t="s">
        <v>37</v>
      </c>
      <c r="B30" s="94"/>
      <c r="C30" s="97" t="s">
        <v>62</v>
      </c>
      <c r="D30" s="98"/>
      <c r="E30" s="98"/>
      <c r="F30" s="98"/>
      <c r="G30" s="98"/>
      <c r="H30" s="99"/>
      <c r="I30" s="109" t="s">
        <v>43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10"/>
      <c r="AQ30" s="30" t="s">
        <v>93</v>
      </c>
      <c r="AR30" s="30"/>
      <c r="AS30" s="29" t="s">
        <v>31</v>
      </c>
    </row>
    <row r="31" spans="1:45" ht="10.5" customHeight="1" outlineLevel="1">
      <c r="A31" s="120"/>
      <c r="B31" s="94"/>
      <c r="C31" s="97"/>
      <c r="D31" s="98"/>
      <c r="E31" s="98"/>
      <c r="F31" s="98"/>
      <c r="G31" s="98"/>
      <c r="H31" s="9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10"/>
      <c r="AQ31" s="30" t="s">
        <v>49</v>
      </c>
      <c r="AR31" s="30"/>
      <c r="AS31" s="30" t="s">
        <v>49</v>
      </c>
    </row>
    <row r="32" spans="1:44" ht="10.5" customHeight="1" outlineLevel="1">
      <c r="A32" s="93" t="s">
        <v>38</v>
      </c>
      <c r="B32" s="94"/>
      <c r="C32" s="97" t="s">
        <v>59</v>
      </c>
      <c r="D32" s="98"/>
      <c r="E32" s="98"/>
      <c r="F32" s="98"/>
      <c r="G32" s="98"/>
      <c r="H32" s="99"/>
      <c r="I32" s="109" t="s">
        <v>6</v>
      </c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10"/>
      <c r="AQ32" s="30"/>
      <c r="AR32" s="30"/>
    </row>
    <row r="33" spans="1:35" ht="10.5" customHeight="1" outlineLevel="1">
      <c r="A33" s="120"/>
      <c r="B33" s="94"/>
      <c r="C33" s="97"/>
      <c r="D33" s="98"/>
      <c r="E33" s="98"/>
      <c r="F33" s="98"/>
      <c r="G33" s="98"/>
      <c r="H33" s="9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10"/>
    </row>
    <row r="34" spans="1:35" ht="10.5" customHeight="1" outlineLevel="1">
      <c r="A34" s="93" t="s">
        <v>39</v>
      </c>
      <c r="B34" s="94"/>
      <c r="C34" s="97" t="s">
        <v>60</v>
      </c>
      <c r="D34" s="98"/>
      <c r="E34" s="98"/>
      <c r="F34" s="98"/>
      <c r="G34" s="98"/>
      <c r="H34" s="99"/>
      <c r="I34" s="103" t="s">
        <v>96</v>
      </c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5"/>
    </row>
    <row r="35" spans="1:35" ht="10.5" customHeight="1" outlineLevel="1">
      <c r="A35" s="95"/>
      <c r="B35" s="96"/>
      <c r="C35" s="100"/>
      <c r="D35" s="101"/>
      <c r="E35" s="101"/>
      <c r="F35" s="101"/>
      <c r="G35" s="101"/>
      <c r="H35" s="102"/>
      <c r="I35" s="106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8"/>
    </row>
    <row r="36" spans="1:35" ht="10.5" customHeight="1" outlineLevel="1">
      <c r="A36" s="72" t="s">
        <v>80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</row>
    <row r="37" spans="1:37" ht="15" customHeight="1" outlineLevel="1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7"/>
      <c r="AK37" s="8" t="s">
        <v>76</v>
      </c>
    </row>
    <row r="38" spans="1:37" s="39" customFormat="1" ht="13.5" customHeight="1" outlineLevel="1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2"/>
      <c r="AK38" s="39" t="s">
        <v>77</v>
      </c>
    </row>
    <row r="39" spans="1:37" s="39" customFormat="1" ht="16.5" customHeight="1" outlineLevel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6"/>
      <c r="AK39" s="39" t="s">
        <v>78</v>
      </c>
    </row>
    <row r="40" spans="1:37" s="39" customFormat="1" ht="16.5" customHeight="1" outlineLevel="1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6"/>
      <c r="AK40" s="39" t="s">
        <v>79</v>
      </c>
    </row>
    <row r="41" spans="1:37" s="40" customFormat="1" ht="11.25" customHeight="1" outlineLevel="1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6"/>
      <c r="AK41" s="39"/>
    </row>
    <row r="42" spans="1:35" s="40" customFormat="1" ht="16.5" customHeight="1" outlineLevel="1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9"/>
    </row>
    <row r="43" spans="1:35" ht="19.5" customHeight="1">
      <c r="A43" s="212" t="s">
        <v>128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</row>
    <row r="44" spans="1:35" ht="15" customHeight="1">
      <c r="A44" s="214" t="s">
        <v>129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</row>
    <row r="45" spans="1:35" ht="15" customHeight="1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</row>
    <row r="46" spans="1:35" ht="10.5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9"/>
    </row>
    <row r="47" spans="1:35" ht="10.5" customHeight="1">
      <c r="A47" s="1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9"/>
    </row>
    <row r="48" spans="1:35" ht="10.5" customHeight="1">
      <c r="A48" s="1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9"/>
    </row>
    <row r="49" spans="1:35" ht="10.5" customHeight="1">
      <c r="A49" s="1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9"/>
    </row>
    <row r="50" spans="1:35" ht="10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</sheetData>
  <sheetProtection sheet="1" formatCells="0" selectLockedCells="1"/>
  <mergeCells count="127">
    <mergeCell ref="Y25:AF25"/>
    <mergeCell ref="W14:AD14"/>
    <mergeCell ref="A43:AI43"/>
    <mergeCell ref="A44:AI45"/>
    <mergeCell ref="X4:AB4"/>
    <mergeCell ref="X3:AB3"/>
    <mergeCell ref="G10:K10"/>
    <mergeCell ref="AG25:AI25"/>
    <mergeCell ref="I21:M21"/>
    <mergeCell ref="N21:O21"/>
    <mergeCell ref="U25:X25"/>
    <mergeCell ref="A13:F13"/>
    <mergeCell ref="A17:B17"/>
    <mergeCell ref="C17:H17"/>
    <mergeCell ref="P17:R17"/>
    <mergeCell ref="A18:B18"/>
    <mergeCell ref="C18:H18"/>
    <mergeCell ref="I17:O17"/>
    <mergeCell ref="H13:K13"/>
    <mergeCell ref="A14:F14"/>
    <mergeCell ref="I25:N25"/>
    <mergeCell ref="O25:T25"/>
    <mergeCell ref="I22:M22"/>
    <mergeCell ref="AD12:AE12"/>
    <mergeCell ref="AF12:AG12"/>
    <mergeCell ref="Y13:Z13"/>
    <mergeCell ref="I23:AA23"/>
    <mergeCell ref="I24:W24"/>
    <mergeCell ref="P21:R21"/>
    <mergeCell ref="N20:O20"/>
    <mergeCell ref="E2:G2"/>
    <mergeCell ref="AD3:AE3"/>
    <mergeCell ref="A10:F10"/>
    <mergeCell ref="S10:W10"/>
    <mergeCell ref="B4:E5"/>
    <mergeCell ref="F4:M5"/>
    <mergeCell ref="N4:Q5"/>
    <mergeCell ref="I2:AB2"/>
    <mergeCell ref="M10:N10"/>
    <mergeCell ref="P10:Q10"/>
    <mergeCell ref="G11:H11"/>
    <mergeCell ref="J14:Q14"/>
    <mergeCell ref="R14:T14"/>
    <mergeCell ref="A11:F11"/>
    <mergeCell ref="I11:K11"/>
    <mergeCell ref="O13:Q13"/>
    <mergeCell ref="R13:S13"/>
    <mergeCell ref="L12:N12"/>
    <mergeCell ref="I12:J12"/>
    <mergeCell ref="L13:M13"/>
    <mergeCell ref="N11:O11"/>
    <mergeCell ref="AB13:AF13"/>
    <mergeCell ref="Z12:AA12"/>
    <mergeCell ref="U13:X13"/>
    <mergeCell ref="T12:U12"/>
    <mergeCell ref="Y11:Z11"/>
    <mergeCell ref="Q11:R11"/>
    <mergeCell ref="S11:T11"/>
    <mergeCell ref="V12:W12"/>
    <mergeCell ref="X12:Y12"/>
    <mergeCell ref="AE14:AG14"/>
    <mergeCell ref="AH12:AI12"/>
    <mergeCell ref="AG13:AH13"/>
    <mergeCell ref="AH14:AI14"/>
    <mergeCell ref="P18:R18"/>
    <mergeCell ref="S18:AI18"/>
    <mergeCell ref="O12:S12"/>
    <mergeCell ref="S16:AI16"/>
    <mergeCell ref="S17:AI17"/>
    <mergeCell ref="U14:V14"/>
    <mergeCell ref="A19:B19"/>
    <mergeCell ref="C19:H19"/>
    <mergeCell ref="S19:AI19"/>
    <mergeCell ref="I19:M19"/>
    <mergeCell ref="I18:M18"/>
    <mergeCell ref="A23:B23"/>
    <mergeCell ref="I20:M20"/>
    <mergeCell ref="S21:AI21"/>
    <mergeCell ref="A24:B24"/>
    <mergeCell ref="A25:B25"/>
    <mergeCell ref="C25:H25"/>
    <mergeCell ref="A20:B20"/>
    <mergeCell ref="C20:H20"/>
    <mergeCell ref="A21:B21"/>
    <mergeCell ref="C21:H21"/>
    <mergeCell ref="C23:H23"/>
    <mergeCell ref="C24:H24"/>
    <mergeCell ref="A30:B31"/>
    <mergeCell ref="C30:H31"/>
    <mergeCell ref="I30:AI31"/>
    <mergeCell ref="A32:B33"/>
    <mergeCell ref="AA11:AB11"/>
    <mergeCell ref="A26:B27"/>
    <mergeCell ref="C26:H27"/>
    <mergeCell ref="A22:B22"/>
    <mergeCell ref="C22:H22"/>
    <mergeCell ref="A12:F12"/>
    <mergeCell ref="A28:B29"/>
    <mergeCell ref="C28:H29"/>
    <mergeCell ref="I28:AI29"/>
    <mergeCell ref="AG3:AH3"/>
    <mergeCell ref="AH7:AI8"/>
    <mergeCell ref="X5:AG5"/>
    <mergeCell ref="Z7:AG8"/>
    <mergeCell ref="AA10:AB10"/>
    <mergeCell ref="I26:AI27"/>
    <mergeCell ref="X10:Y10"/>
    <mergeCell ref="C32:H33"/>
    <mergeCell ref="I32:AI33"/>
    <mergeCell ref="S7:X8"/>
    <mergeCell ref="AG10:AI10"/>
    <mergeCell ref="AB12:AC12"/>
    <mergeCell ref="AD10:AF10"/>
    <mergeCell ref="L11:M11"/>
    <mergeCell ref="AE11:AH11"/>
    <mergeCell ref="AC11:AD11"/>
    <mergeCell ref="U11:X11"/>
    <mergeCell ref="A36:AI37"/>
    <mergeCell ref="U3:W3"/>
    <mergeCell ref="P20:R20"/>
    <mergeCell ref="S20:AI20"/>
    <mergeCell ref="P19:R19"/>
    <mergeCell ref="A39:AI42"/>
    <mergeCell ref="A38:AI38"/>
    <mergeCell ref="A34:B35"/>
    <mergeCell ref="C34:H35"/>
    <mergeCell ref="I34:AI35"/>
  </mergeCells>
  <dataValidations count="10">
    <dataValidation type="list" allowBlank="1" showInputMessage="1" showErrorMessage="1" sqref="A38:AI38">
      <formula1>$AK$37:$AK$38</formula1>
    </dataValidation>
    <dataValidation allowBlank="1" showErrorMessage="1" sqref="AW14 AT12"/>
    <dataValidation allowBlank="1" showErrorMessage="1" promptTitle="浮遊粉じん" prompt="小数点第3位を四捨五入し、小数点第2位で表示すること。" sqref="I20:I21"/>
    <dataValidation type="list" allowBlank="1" showInputMessage="1" showErrorMessage="1" sqref="X12:Y12 Y11:Z11 S11:T11 AB12:AC12 T12:U12 AC11:AD11 AF12:AG12">
      <formula1>$AL$22</formula1>
    </dataValidation>
    <dataValidation type="list" allowBlank="1" showInputMessage="1" showErrorMessage="1" sqref="N20:N21">
      <formula1>$AL$21</formula1>
    </dataValidation>
    <dataValidation type="list" allowBlank="1" showInputMessage="1" showErrorMessage="1" sqref="I22:M22">
      <formula1>$AO$24:$AO$25</formula1>
    </dataValidation>
    <dataValidation type="list" allowBlank="1" showInputMessage="1" showErrorMessage="1" sqref="I23">
      <formula1>$AL$24:$AL$29</formula1>
    </dataValidation>
    <dataValidation type="list" allowBlank="1" showInputMessage="1" showErrorMessage="1" sqref="I24:W24">
      <formula1>$AQ$24:$AQ$27</formula1>
    </dataValidation>
    <dataValidation type="list" allowBlank="1" showInputMessage="1" showErrorMessage="1" sqref="I25:N25">
      <formula1>$AQ$29:$AQ$31</formula1>
    </dataValidation>
    <dataValidation type="list" allowBlank="1" showInputMessage="1" showErrorMessage="1" sqref="AG25:AI25 U25:X25">
      <formula1>$AS$29:$AS$31</formula1>
    </dataValidation>
  </dataValidations>
  <printOptions/>
  <pageMargins left="0.6692913385826772" right="0.15748031496062992" top="0.7086614173228347" bottom="0" header="0.4330708661417323" footer="0.35433070866141736"/>
  <pageSetup cellComments="asDisplayed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L25" sqref="L25"/>
    </sheetView>
  </sheetViews>
  <sheetFormatPr defaultColWidth="9.125" defaultRowHeight="13.5"/>
  <cols>
    <col min="1" max="16384" width="9.125" style="52" customWidth="1"/>
  </cols>
  <sheetData>
    <row r="1" spans="1:21" ht="13.5">
      <c r="A1" s="223" t="s">
        <v>99</v>
      </c>
      <c r="B1" s="231" t="s">
        <v>100</v>
      </c>
      <c r="C1" s="231" t="s">
        <v>101</v>
      </c>
      <c r="D1" s="231" t="s">
        <v>102</v>
      </c>
      <c r="E1" s="231" t="s">
        <v>54</v>
      </c>
      <c r="F1" s="223" t="s">
        <v>103</v>
      </c>
      <c r="G1" s="223" t="s">
        <v>104</v>
      </c>
      <c r="H1" s="223" t="s">
        <v>105</v>
      </c>
      <c r="I1" s="231" t="s">
        <v>106</v>
      </c>
      <c r="J1" s="223" t="s">
        <v>107</v>
      </c>
      <c r="K1" s="226" t="s">
        <v>108</v>
      </c>
      <c r="L1" s="227"/>
      <c r="M1" s="226" t="s">
        <v>109</v>
      </c>
      <c r="N1" s="228"/>
      <c r="O1" s="236" t="s">
        <v>110</v>
      </c>
      <c r="P1" s="237"/>
      <c r="Q1" s="238"/>
      <c r="R1" s="239" t="s">
        <v>111</v>
      </c>
      <c r="S1" s="240"/>
      <c r="T1" s="243" t="s">
        <v>112</v>
      </c>
      <c r="U1" s="244"/>
    </row>
    <row r="2" spans="1:21" ht="13.5">
      <c r="A2" s="229"/>
      <c r="B2" s="232"/>
      <c r="C2" s="232"/>
      <c r="D2" s="232"/>
      <c r="E2" s="232"/>
      <c r="F2" s="229"/>
      <c r="G2" s="229"/>
      <c r="H2" s="232"/>
      <c r="I2" s="232"/>
      <c r="J2" s="224"/>
      <c r="K2" s="53" t="s">
        <v>113</v>
      </c>
      <c r="L2" s="53" t="s">
        <v>114</v>
      </c>
      <c r="M2" s="53" t="s">
        <v>113</v>
      </c>
      <c r="N2" s="54" t="s">
        <v>114</v>
      </c>
      <c r="O2" s="247" t="s">
        <v>115</v>
      </c>
      <c r="P2" s="248"/>
      <c r="Q2" s="249"/>
      <c r="R2" s="241"/>
      <c r="S2" s="242"/>
      <c r="T2" s="245"/>
      <c r="U2" s="246"/>
    </row>
    <row r="3" spans="1:21" ht="13.5">
      <c r="A3" s="230"/>
      <c r="B3" s="233"/>
      <c r="C3" s="233"/>
      <c r="D3" s="233"/>
      <c r="E3" s="233"/>
      <c r="F3" s="230"/>
      <c r="G3" s="230"/>
      <c r="H3" s="233"/>
      <c r="I3" s="233"/>
      <c r="J3" s="225"/>
      <c r="K3" s="55" t="s">
        <v>116</v>
      </c>
      <c r="L3" s="56" t="s">
        <v>117</v>
      </c>
      <c r="M3" s="57" t="s">
        <v>116</v>
      </c>
      <c r="N3" s="58" t="s">
        <v>117</v>
      </c>
      <c r="O3" s="59" t="s">
        <v>66</v>
      </c>
      <c r="P3" s="60" t="s">
        <v>126</v>
      </c>
      <c r="Q3" s="61" t="s">
        <v>118</v>
      </c>
      <c r="R3" s="250" t="s">
        <v>119</v>
      </c>
      <c r="S3" s="251"/>
      <c r="T3" s="252" t="s">
        <v>40</v>
      </c>
      <c r="U3" s="253"/>
    </row>
    <row r="4" spans="1:21" ht="13.5">
      <c r="A4" s="62" t="str">
        <f>A7&amp;A8&amp;A9</f>
        <v>0/0</v>
      </c>
      <c r="B4" s="63" t="str">
        <f>B7&amp;B8&amp;B9</f>
        <v>0:0</v>
      </c>
      <c r="C4" s="63">
        <f>'換気及び保温等報告書（普通） (二酸化炭素)'!I12</f>
        <v>0</v>
      </c>
      <c r="D4" s="63">
        <f>'換気及び保温等報告書（普通） (二酸化炭素)'!O12</f>
        <v>0</v>
      </c>
      <c r="E4" s="63">
        <f>'換気及び保温等報告書（普通） (二酸化炭素)'!AG10</f>
        <v>0</v>
      </c>
      <c r="F4" s="63">
        <f>'換気及び保温等報告書（普通） (二酸化炭素)'!AG13</f>
        <v>0</v>
      </c>
      <c r="G4" s="64">
        <f>'換気及び保温等報告書（普通） (二酸化炭素)'!I23</f>
        <v>0</v>
      </c>
      <c r="H4" s="63">
        <f>'換気及び保温等報告書（普通） (二酸化炭素)'!I24</f>
        <v>0</v>
      </c>
      <c r="I4" s="63">
        <f>'換気及び保温等報告書（普通） (二酸化炭素)'!I25</f>
        <v>0</v>
      </c>
      <c r="J4" s="63" t="str">
        <f>J11</f>
        <v>選択して</v>
      </c>
      <c r="K4" s="50">
        <f>'換気及び保温等報告書（普通） (二酸化炭素)'!R14</f>
        <v>0</v>
      </c>
      <c r="L4" s="50">
        <f>'換気及び保温等報告書（普通） (二酸化炭素)'!AE14</f>
        <v>0</v>
      </c>
      <c r="M4" s="50">
        <f>'換気及び保温等報告書（普通） (二酸化炭素)'!I18</f>
        <v>0</v>
      </c>
      <c r="N4" s="51">
        <f>'換気及び保温等報告書（普通） (二酸化炭素)'!I19</f>
        <v>0</v>
      </c>
      <c r="O4" s="65" t="str">
        <f>'換気及び保温等報告書（普通） (二酸化炭素)'!BF11</f>
        <v>選択して</v>
      </c>
      <c r="P4" s="66">
        <f>P7</f>
        <v>0</v>
      </c>
      <c r="Q4" s="67"/>
      <c r="R4" s="68">
        <f>R7</f>
        <v>0</v>
      </c>
      <c r="S4" s="69">
        <f>IF(S7="未満","未満","")</f>
      </c>
      <c r="T4" s="68">
        <f>T7</f>
        <v>0</v>
      </c>
      <c r="U4" s="70">
        <f>IF(U7="未満","未満","")</f>
      </c>
    </row>
    <row r="7" spans="1:21" ht="13.5">
      <c r="A7" s="52">
        <f>'換気及び保温等報告書（普通） (二酸化炭素)'!M10</f>
        <v>0</v>
      </c>
      <c r="B7" s="52">
        <f>'換気及び保温等報告書（普通） (二酸化炭素)'!X10</f>
        <v>0</v>
      </c>
      <c r="J7" s="52">
        <f>'換気及び保温等報告書（普通） (二酸化炭素)'!U25</f>
        <v>0</v>
      </c>
      <c r="P7" s="52">
        <f>'換気及び保温等報告書（普通） (二酸化炭素)'!I17</f>
        <v>0</v>
      </c>
      <c r="Q7" s="52" t="s">
        <v>98</v>
      </c>
      <c r="R7" s="52">
        <f>'換気及び保温等報告書（普通） (二酸化炭素)'!I20</f>
        <v>0</v>
      </c>
      <c r="S7" s="52">
        <f>'換気及び保温等報告書（普通） (二酸化炭素)'!N20</f>
        <v>0</v>
      </c>
      <c r="T7" s="52">
        <f>'換気及び保温等報告書（普通） (二酸化炭素)'!I21</f>
        <v>0</v>
      </c>
      <c r="U7" s="52">
        <f>'換気及び保温等報告書（普通） (二酸化炭素)'!N21</f>
        <v>0</v>
      </c>
    </row>
    <row r="8" spans="1:17" ht="13.5">
      <c r="A8" s="52" t="s">
        <v>120</v>
      </c>
      <c r="B8" s="52" t="s">
        <v>122</v>
      </c>
      <c r="J8" s="52" t="s">
        <v>123</v>
      </c>
      <c r="P8" s="52">
        <f>P7/10000</f>
        <v>0</v>
      </c>
      <c r="Q8" s="52" t="s">
        <v>121</v>
      </c>
    </row>
    <row r="9" spans="1:10" ht="13.5">
      <c r="A9" s="52">
        <f>'換気及び保温等報告書（普通） (二酸化炭素)'!P10</f>
        <v>0</v>
      </c>
      <c r="B9" s="52">
        <f>'換気及び保温等報告書（普通） (二酸化炭素)'!AA10</f>
        <v>0</v>
      </c>
      <c r="J9" s="52" t="s">
        <v>124</v>
      </c>
    </row>
    <row r="11" ht="13.5">
      <c r="J11" s="52" t="str">
        <f>IF(J7="開",J8,J12)</f>
        <v>選択して</v>
      </c>
    </row>
    <row r="12" ht="13.5">
      <c r="J12" s="52" t="str">
        <f>IF(J7="閉",J9,"選択して")</f>
        <v>選択して</v>
      </c>
    </row>
    <row r="17" ht="13.5">
      <c r="A17" s="52" t="s">
        <v>125</v>
      </c>
    </row>
    <row r="18" spans="1:8" ht="14.25">
      <c r="A18" s="234">
        <f>'換気及び保温等報告書（普通） (二酸化炭素)'!A38&amp;'換気及び保温等報告書（普通） (二酸化炭素)'!A39</f>
      </c>
      <c r="B18" s="234"/>
      <c r="C18" s="234"/>
      <c r="D18" s="234"/>
      <c r="E18" s="234"/>
      <c r="F18" s="234"/>
      <c r="G18" s="234"/>
      <c r="H18" s="235"/>
    </row>
  </sheetData>
  <sheetProtection sheet="1"/>
  <mergeCells count="19">
    <mergeCell ref="A18:H18"/>
    <mergeCell ref="O1:Q1"/>
    <mergeCell ref="R1:S2"/>
    <mergeCell ref="T1:U2"/>
    <mergeCell ref="O2:Q2"/>
    <mergeCell ref="R3:S3"/>
    <mergeCell ref="T3:U3"/>
    <mergeCell ref="G1:G3"/>
    <mergeCell ref="H1:H3"/>
    <mergeCell ref="I1:I3"/>
    <mergeCell ref="J1:J3"/>
    <mergeCell ref="K1:L1"/>
    <mergeCell ref="M1:N1"/>
    <mergeCell ref="A1:A3"/>
    <mergeCell ref="B1:B3"/>
    <mergeCell ref="C1:C3"/>
    <mergeCell ref="D1:D3"/>
    <mergeCell ref="E1:E3"/>
    <mergeCell ref="F1:F3"/>
  </mergeCells>
  <printOptions/>
  <pageMargins left="0.7" right="0.7" top="0.75" bottom="0.75" header="0.3" footer="0.3"/>
  <pageSetup horizontalDpi="300" verticalDpi="300" orientation="portrait" paperSize="9" r:id="rId1"/>
  <ignoredErrors>
    <ignoredError sqref="S4:T4" formula="1"/>
    <ignoredError sqref="A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hirohisa</dc:creator>
  <cp:keywords/>
  <dc:description/>
  <cp:lastModifiedBy>kawayaku03</cp:lastModifiedBy>
  <cp:lastPrinted>2023-04-17T02:41:18Z</cp:lastPrinted>
  <dcterms:created xsi:type="dcterms:W3CDTF">1997-01-08T22:48:59Z</dcterms:created>
  <dcterms:modified xsi:type="dcterms:W3CDTF">2023-04-21T04:54:12Z</dcterms:modified>
  <cp:category/>
  <cp:version/>
  <cp:contentType/>
  <cp:contentStatus/>
</cp:coreProperties>
</file>